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3" i="1" l="1"/>
  <c r="M13" i="1"/>
  <c r="N13" i="1"/>
  <c r="Q5" i="1"/>
  <c r="Q6" i="1"/>
  <c r="Q7" i="1"/>
  <c r="Q9" i="1"/>
  <c r="Q10" i="1"/>
  <c r="Q11" i="1"/>
  <c r="Q12" i="1"/>
  <c r="Q4" i="1"/>
  <c r="P5" i="1"/>
  <c r="P6" i="1"/>
  <c r="P7" i="1"/>
  <c r="R7" i="1" s="1"/>
  <c r="P9" i="1"/>
  <c r="P10" i="1"/>
  <c r="P11" i="1"/>
  <c r="R11" i="1" s="1"/>
  <c r="P12" i="1"/>
  <c r="R12" i="1" s="1"/>
  <c r="P4" i="1"/>
  <c r="R4" i="1" s="1"/>
  <c r="N5" i="1"/>
  <c r="O8" i="1"/>
  <c r="O13" i="1" s="1"/>
  <c r="N8" i="1"/>
  <c r="L8" i="1"/>
  <c r="P8" i="1" s="1"/>
  <c r="K5" i="1"/>
  <c r="K6" i="1"/>
  <c r="K7" i="1"/>
  <c r="K8" i="1"/>
  <c r="K9" i="1"/>
  <c r="K10" i="1"/>
  <c r="K11" i="1"/>
  <c r="K12" i="1"/>
  <c r="K4" i="1"/>
  <c r="A5" i="1"/>
  <c r="A6" i="1" s="1"/>
  <c r="A7" i="1" s="1"/>
  <c r="A8" i="1" s="1"/>
  <c r="A9" i="1" s="1"/>
  <c r="A10" i="1" s="1"/>
  <c r="A11" i="1" s="1"/>
  <c r="A12" i="1" s="1"/>
  <c r="R13" i="1" l="1"/>
  <c r="Q8" i="1"/>
  <c r="L13" i="1"/>
  <c r="Q13" i="1"/>
  <c r="P13" i="1"/>
</calcChain>
</file>

<file path=xl/comments1.xml><?xml version="1.0" encoding="utf-8"?>
<comments xmlns="http://schemas.openxmlformats.org/spreadsheetml/2006/main">
  <authors>
    <author>Автор</author>
  </authors>
  <commentList>
    <comment ref="N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+проведение собрания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<sst xmlns="http://schemas.openxmlformats.org/spreadsheetml/2006/main" count="62" uniqueCount="48">
  <si>
    <t>№</t>
  </si>
  <si>
    <t>Адрес</t>
  </si>
  <si>
    <t>Контрагент</t>
  </si>
  <si>
    <t>№ договора</t>
  </si>
  <si>
    <t>Предмет договора</t>
  </si>
  <si>
    <t>Дата</t>
  </si>
  <si>
    <t>Площадь</t>
  </si>
  <si>
    <t>Сумма по договору</t>
  </si>
  <si>
    <t>Ленина 14</t>
  </si>
  <si>
    <t>ИП Кузнецова Д.А.</t>
  </si>
  <si>
    <t>119/2016</t>
  </si>
  <si>
    <t>Рекламная конструкция</t>
  </si>
  <si>
    <t>ИТОГО</t>
  </si>
  <si>
    <t>ПАО Выпел-Коммуникация</t>
  </si>
  <si>
    <t>40 лет Победы 8</t>
  </si>
  <si>
    <t>110/2016</t>
  </si>
  <si>
    <t>Периодичность оплаты</t>
  </si>
  <si>
    <t>1 раз в год</t>
  </si>
  <si>
    <t>ежемесячно</t>
  </si>
  <si>
    <t>Установка и эксплуатация оборудования на крыше</t>
  </si>
  <si>
    <t>Озимина 14</t>
  </si>
  <si>
    <t>ПАО "Сокомбанк"</t>
  </si>
  <si>
    <t>33/2016</t>
  </si>
  <si>
    <t>ИП Епифанцев В.Г.</t>
  </si>
  <si>
    <t>32/2016</t>
  </si>
  <si>
    <t>Ленина 30</t>
  </si>
  <si>
    <t>ООО "А-групп"</t>
  </si>
  <si>
    <t>112/2016</t>
  </si>
  <si>
    <t>Ленина 10</t>
  </si>
  <si>
    <t>ИП Гаверова Е.В.</t>
  </si>
  <si>
    <t>51/2016</t>
  </si>
  <si>
    <t>АТВ-12</t>
  </si>
  <si>
    <t>41/2016</t>
  </si>
  <si>
    <t>Установка телевизионной мачты и оборудование сотовой связи</t>
  </si>
  <si>
    <t>Выставлено по основному договору за 2016</t>
  </si>
  <si>
    <t>Оплата по основному договору за 2016</t>
  </si>
  <si>
    <t>Выставлено за УСЛУГИ за 2016</t>
  </si>
  <si>
    <t>Оплата за УСЛУГИ за 2016</t>
  </si>
  <si>
    <t>Итого выставлено</t>
  </si>
  <si>
    <t>Итого оплачено</t>
  </si>
  <si>
    <t>ИТОГО:</t>
  </si>
  <si>
    <t>Информация об использовании общего имущества собственников МКД ООО "АУК" в 2016 году</t>
  </si>
  <si>
    <t>Х</t>
  </si>
  <si>
    <t>Начальник экономического отдела</t>
  </si>
  <si>
    <t>Туманова Ю.В.</t>
  </si>
  <si>
    <t>Исп. Яшина С.Д.</t>
  </si>
  <si>
    <t>Тел. 3-10-68</t>
  </si>
  <si>
    <r>
      <rPr>
        <b/>
        <sz val="11"/>
        <color theme="1"/>
        <rFont val="Times New Roman"/>
        <family val="1"/>
        <charset val="204"/>
      </rPr>
      <t>∑</t>
    </r>
    <r>
      <rPr>
        <b/>
        <sz val="11"/>
        <color theme="1"/>
        <rFont val="Calibri"/>
        <family val="2"/>
        <charset val="204"/>
      </rPr>
      <t xml:space="preserve"> по МКД,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</si>
</sst>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pane xSplit="3" ySplit="3" topLeftCell="J4" activePane="bottomRight" state="frozen"/>
      <selection pane="topRight" activeCell="D1" sqref="D1"/>
      <selection pane="bottomLeft" activeCell="A3" sqref="A3"/>
      <selection pane="bottomRight" activeCell="R9" sqref="R9"/>
    </sheetView>
  </sheetViews>
  <sheetFormatPr defaultColWidth="9.109375" defaultRowHeight="14.4" x14ac:dyDescent="0.3"/>
  <cols>
    <col min="1" max="1" width="4" style="7" customWidth="1"/>
    <col min="2" max="2" width="15.88671875" style="7" customWidth="1"/>
    <col min="3" max="3" width="20" style="7" customWidth="1"/>
    <col min="4" max="4" width="9.33203125" style="7" customWidth="1"/>
    <col min="5" max="5" width="11.6640625" style="7" customWidth="1"/>
    <col min="6" max="6" width="30.88671875" style="7" customWidth="1"/>
    <col min="7" max="7" width="9.88671875" style="7" customWidth="1"/>
    <col min="8" max="8" width="15.6640625" style="7" customWidth="1"/>
    <col min="9" max="9" width="11.33203125" style="7" customWidth="1"/>
    <col min="10" max="11" width="9.109375" style="7"/>
    <col min="12" max="12" width="14.33203125" style="7" customWidth="1"/>
    <col min="13" max="13" width="15.33203125" style="7" customWidth="1"/>
    <col min="14" max="14" width="10.6640625" style="7" customWidth="1"/>
    <col min="15" max="15" width="10.109375" style="7" customWidth="1"/>
    <col min="16" max="16" width="11.88671875" style="7" customWidth="1"/>
    <col min="17" max="17" width="10.5546875" style="7" customWidth="1"/>
    <col min="18" max="18" width="11.109375" style="7" customWidth="1"/>
    <col min="19" max="16384" width="9.109375" style="7"/>
  </cols>
  <sheetData>
    <row r="1" spans="1:18" s="19" customFormat="1" x14ac:dyDescent="0.3">
      <c r="A1" s="19" t="s">
        <v>41</v>
      </c>
    </row>
    <row r="3" spans="1:18" s="1" customFormat="1" ht="38.25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4" t="s">
        <v>4</v>
      </c>
      <c r="G3" s="4" t="s">
        <v>6</v>
      </c>
      <c r="H3" s="4" t="s">
        <v>16</v>
      </c>
      <c r="I3" s="4" t="s">
        <v>7</v>
      </c>
      <c r="J3" s="5">
        <v>0.15</v>
      </c>
      <c r="K3" s="4" t="s">
        <v>12</v>
      </c>
      <c r="L3" s="6" t="s">
        <v>34</v>
      </c>
      <c r="M3" s="6" t="s">
        <v>35</v>
      </c>
      <c r="N3" s="6" t="s">
        <v>36</v>
      </c>
      <c r="O3" s="6" t="s">
        <v>37</v>
      </c>
      <c r="P3" s="4" t="s">
        <v>38</v>
      </c>
      <c r="Q3" s="4" t="s">
        <v>39</v>
      </c>
      <c r="R3" s="21" t="s">
        <v>47</v>
      </c>
    </row>
    <row r="4" spans="1:18" x14ac:dyDescent="0.3">
      <c r="A4" s="8">
        <v>1</v>
      </c>
      <c r="B4" s="8" t="s">
        <v>8</v>
      </c>
      <c r="C4" s="8" t="s">
        <v>9</v>
      </c>
      <c r="D4" s="2" t="s">
        <v>10</v>
      </c>
      <c r="E4" s="3">
        <v>42734</v>
      </c>
      <c r="F4" s="9" t="s">
        <v>11</v>
      </c>
      <c r="G4" s="2">
        <v>28.82</v>
      </c>
      <c r="H4" s="8" t="s">
        <v>17</v>
      </c>
      <c r="I4" s="10">
        <v>37129.86</v>
      </c>
      <c r="J4" s="10">
        <v>5569.44</v>
      </c>
      <c r="K4" s="10">
        <f>I4+J4</f>
        <v>42699.3</v>
      </c>
      <c r="L4" s="10">
        <v>0</v>
      </c>
      <c r="M4" s="10">
        <v>0</v>
      </c>
      <c r="N4" s="10">
        <v>0</v>
      </c>
      <c r="O4" s="10">
        <v>0</v>
      </c>
      <c r="P4" s="10">
        <f>L4+N4</f>
        <v>0</v>
      </c>
      <c r="Q4" s="10">
        <f>M4+O4</f>
        <v>0</v>
      </c>
      <c r="R4" s="23">
        <f>N4+P4</f>
        <v>0</v>
      </c>
    </row>
    <row r="5" spans="1:18" ht="36" customHeight="1" x14ac:dyDescent="0.3">
      <c r="A5" s="8">
        <f>A4+1</f>
        <v>2</v>
      </c>
      <c r="B5" s="8" t="s">
        <v>14</v>
      </c>
      <c r="C5" s="8" t="s">
        <v>13</v>
      </c>
      <c r="D5" s="2" t="s">
        <v>15</v>
      </c>
      <c r="E5" s="3">
        <v>42461</v>
      </c>
      <c r="F5" s="9" t="s">
        <v>19</v>
      </c>
      <c r="G5" s="2"/>
      <c r="H5" s="8" t="s">
        <v>18</v>
      </c>
      <c r="I5" s="10">
        <v>10534.54</v>
      </c>
      <c r="J5" s="10">
        <v>1164.47</v>
      </c>
      <c r="K5" s="10">
        <f t="shared" ref="K5:K12" si="0">I5+J5</f>
        <v>11699.01</v>
      </c>
      <c r="L5" s="10">
        <v>36641.879999999997</v>
      </c>
      <c r="M5" s="10">
        <v>0</v>
      </c>
      <c r="N5" s="10">
        <f>4122.21+1374.07</f>
        <v>5496.28</v>
      </c>
      <c r="O5" s="10"/>
      <c r="P5" s="10">
        <f t="shared" ref="P5:P12" si="1">L5+N5</f>
        <v>42138.159999999996</v>
      </c>
      <c r="Q5" s="10">
        <f t="shared" ref="Q5:R12" si="2">M5+O5</f>
        <v>0</v>
      </c>
      <c r="R5" s="23">
        <v>0</v>
      </c>
    </row>
    <row r="6" spans="1:18" x14ac:dyDescent="0.3">
      <c r="A6" s="8">
        <f t="shared" ref="A6:A11" si="3">A5+1</f>
        <v>3</v>
      </c>
      <c r="B6" s="8" t="s">
        <v>20</v>
      </c>
      <c r="C6" s="8" t="s">
        <v>21</v>
      </c>
      <c r="D6" s="2" t="s">
        <v>22</v>
      </c>
      <c r="E6" s="3">
        <v>42465</v>
      </c>
      <c r="F6" s="9" t="s">
        <v>11</v>
      </c>
      <c r="G6" s="2">
        <v>11.44</v>
      </c>
      <c r="H6" s="8" t="s">
        <v>17</v>
      </c>
      <c r="I6" s="10">
        <v>1180</v>
      </c>
      <c r="J6" s="10">
        <v>177</v>
      </c>
      <c r="K6" s="10">
        <f t="shared" si="0"/>
        <v>1357</v>
      </c>
      <c r="L6" s="10">
        <v>1180</v>
      </c>
      <c r="M6" s="10">
        <v>1180</v>
      </c>
      <c r="N6" s="10">
        <v>177</v>
      </c>
      <c r="O6" s="10">
        <v>177</v>
      </c>
      <c r="P6" s="10">
        <f t="shared" si="1"/>
        <v>1357</v>
      </c>
      <c r="Q6" s="10">
        <f t="shared" si="2"/>
        <v>1357</v>
      </c>
      <c r="R6" s="23">
        <v>1000</v>
      </c>
    </row>
    <row r="7" spans="1:18" x14ac:dyDescent="0.3">
      <c r="A7" s="8">
        <f t="shared" si="3"/>
        <v>4</v>
      </c>
      <c r="B7" s="8" t="s">
        <v>20</v>
      </c>
      <c r="C7" s="8" t="s">
        <v>23</v>
      </c>
      <c r="D7" s="2" t="s">
        <v>24</v>
      </c>
      <c r="E7" s="3">
        <v>42465</v>
      </c>
      <c r="F7" s="9" t="s">
        <v>11</v>
      </c>
      <c r="G7" s="2">
        <v>3.27</v>
      </c>
      <c r="H7" s="8" t="s">
        <v>17</v>
      </c>
      <c r="I7" s="10">
        <v>1180</v>
      </c>
      <c r="J7" s="10">
        <v>177</v>
      </c>
      <c r="K7" s="10">
        <f t="shared" si="0"/>
        <v>1357</v>
      </c>
      <c r="L7" s="10">
        <v>0</v>
      </c>
      <c r="M7" s="10">
        <v>0</v>
      </c>
      <c r="N7" s="10"/>
      <c r="O7" s="10"/>
      <c r="P7" s="10">
        <f t="shared" si="1"/>
        <v>0</v>
      </c>
      <c r="Q7" s="10">
        <f t="shared" si="2"/>
        <v>0</v>
      </c>
      <c r="R7" s="23">
        <f t="shared" si="2"/>
        <v>0</v>
      </c>
    </row>
    <row r="8" spans="1:18" x14ac:dyDescent="0.3">
      <c r="A8" s="8">
        <f t="shared" si="3"/>
        <v>5</v>
      </c>
      <c r="B8" s="8" t="s">
        <v>25</v>
      </c>
      <c r="C8" s="8" t="s">
        <v>26</v>
      </c>
      <c r="D8" s="2" t="s">
        <v>27</v>
      </c>
      <c r="E8" s="3">
        <v>42618</v>
      </c>
      <c r="F8" s="9" t="s">
        <v>11</v>
      </c>
      <c r="G8" s="2">
        <v>11.15</v>
      </c>
      <c r="H8" s="8" t="s">
        <v>17</v>
      </c>
      <c r="I8" s="10">
        <v>18472.43</v>
      </c>
      <c r="J8" s="10">
        <v>2770.92</v>
      </c>
      <c r="K8" s="10">
        <f t="shared" si="0"/>
        <v>21243.35</v>
      </c>
      <c r="L8" s="10">
        <f>9236.22</f>
        <v>9236.2199999999993</v>
      </c>
      <c r="M8" s="10">
        <v>4618.1099999999997</v>
      </c>
      <c r="N8" s="10">
        <f>1385.46+4720</f>
        <v>6105.46</v>
      </c>
      <c r="O8" s="10">
        <f>692.73+4720</f>
        <v>5412.73</v>
      </c>
      <c r="P8" s="10">
        <f t="shared" si="1"/>
        <v>15341.68</v>
      </c>
      <c r="Q8" s="10">
        <f t="shared" si="2"/>
        <v>10030.84</v>
      </c>
      <c r="R8" s="23">
        <v>3913.65</v>
      </c>
    </row>
    <row r="9" spans="1:18" x14ac:dyDescent="0.3">
      <c r="A9" s="8">
        <f t="shared" si="3"/>
        <v>6</v>
      </c>
      <c r="B9" s="8" t="s">
        <v>28</v>
      </c>
      <c r="C9" s="8" t="s">
        <v>29</v>
      </c>
      <c r="D9" s="2" t="s">
        <v>30</v>
      </c>
      <c r="E9" s="3">
        <v>42502</v>
      </c>
      <c r="F9" s="9" t="s">
        <v>11</v>
      </c>
      <c r="G9" s="2">
        <v>29.61</v>
      </c>
      <c r="H9" s="8" t="s">
        <v>18</v>
      </c>
      <c r="I9" s="10">
        <v>1180</v>
      </c>
      <c r="J9" s="10">
        <v>177</v>
      </c>
      <c r="K9" s="10">
        <f t="shared" si="0"/>
        <v>1357</v>
      </c>
      <c r="L9" s="10">
        <v>7080</v>
      </c>
      <c r="M9" s="10">
        <v>6254</v>
      </c>
      <c r="N9" s="10">
        <v>1062</v>
      </c>
      <c r="O9" s="10">
        <v>531</v>
      </c>
      <c r="P9" s="10">
        <f t="shared" si="1"/>
        <v>8142</v>
      </c>
      <c r="Q9" s="10">
        <f t="shared" si="2"/>
        <v>6785</v>
      </c>
      <c r="R9" s="23">
        <v>5000</v>
      </c>
    </row>
    <row r="10" spans="1:18" ht="28.8" x14ac:dyDescent="0.3">
      <c r="A10" s="8">
        <f t="shared" si="3"/>
        <v>7</v>
      </c>
      <c r="B10" s="8" t="s">
        <v>14</v>
      </c>
      <c r="C10" s="8" t="s">
        <v>31</v>
      </c>
      <c r="D10" s="2" t="s">
        <v>32</v>
      </c>
      <c r="E10" s="3">
        <v>42500</v>
      </c>
      <c r="F10" s="9" t="s">
        <v>33</v>
      </c>
      <c r="G10" s="2"/>
      <c r="H10" s="8" t="s">
        <v>18</v>
      </c>
      <c r="I10" s="10">
        <v>9835.57</v>
      </c>
      <c r="J10" s="10"/>
      <c r="K10" s="10">
        <f t="shared" si="0"/>
        <v>9835.57</v>
      </c>
      <c r="L10" s="10">
        <v>68421.36</v>
      </c>
      <c r="M10" s="10">
        <v>68421.36</v>
      </c>
      <c r="N10" s="10">
        <v>10263.200000000001</v>
      </c>
      <c r="O10" s="10">
        <v>10267.200000000001</v>
      </c>
      <c r="P10" s="10">
        <f t="shared" si="1"/>
        <v>78684.56</v>
      </c>
      <c r="Q10" s="10">
        <f t="shared" si="2"/>
        <v>78688.56</v>
      </c>
      <c r="R10" s="23">
        <v>57984.160000000003</v>
      </c>
    </row>
    <row r="11" spans="1:18" hidden="1" x14ac:dyDescent="0.3">
      <c r="A11" s="8">
        <f t="shared" si="3"/>
        <v>8</v>
      </c>
      <c r="B11" s="8"/>
      <c r="C11" s="8"/>
      <c r="D11" s="2"/>
      <c r="E11" s="2"/>
      <c r="F11" s="9"/>
      <c r="G11" s="8"/>
      <c r="H11" s="8"/>
      <c r="I11" s="10"/>
      <c r="J11" s="10"/>
      <c r="K11" s="10">
        <f t="shared" si="0"/>
        <v>0</v>
      </c>
      <c r="L11" s="10"/>
      <c r="M11" s="10"/>
      <c r="N11" s="10"/>
      <c r="O11" s="10"/>
      <c r="P11" s="10">
        <f t="shared" si="1"/>
        <v>0</v>
      </c>
      <c r="Q11" s="10">
        <f t="shared" si="2"/>
        <v>0</v>
      </c>
      <c r="R11" s="23">
        <f t="shared" si="2"/>
        <v>0</v>
      </c>
    </row>
    <row r="12" spans="1:18" hidden="1" x14ac:dyDescent="0.3">
      <c r="A12" s="11">
        <f>A11+1</f>
        <v>9</v>
      </c>
      <c r="B12" s="11"/>
      <c r="C12" s="11"/>
      <c r="D12" s="11"/>
      <c r="E12" s="11"/>
      <c r="F12" s="12"/>
      <c r="G12" s="11"/>
      <c r="H12" s="11"/>
      <c r="I12" s="13"/>
      <c r="J12" s="13"/>
      <c r="K12" s="13">
        <f t="shared" si="0"/>
        <v>0</v>
      </c>
      <c r="L12" s="13"/>
      <c r="M12" s="13"/>
      <c r="N12" s="13"/>
      <c r="O12" s="13"/>
      <c r="P12" s="13">
        <f t="shared" si="1"/>
        <v>0</v>
      </c>
      <c r="Q12" s="13">
        <f t="shared" si="2"/>
        <v>0</v>
      </c>
      <c r="R12" s="24">
        <f t="shared" si="2"/>
        <v>0</v>
      </c>
    </row>
    <row r="13" spans="1:18" s="18" customFormat="1" x14ac:dyDescent="0.3">
      <c r="A13" s="14"/>
      <c r="B13" s="15"/>
      <c r="C13" s="16" t="s">
        <v>40</v>
      </c>
      <c r="D13" s="14"/>
      <c r="E13" s="14"/>
      <c r="F13" s="14"/>
      <c r="G13" s="17">
        <f>SUM(G4:G12)</f>
        <v>84.289999999999992</v>
      </c>
      <c r="H13" s="14" t="s">
        <v>42</v>
      </c>
      <c r="I13" s="14" t="s">
        <v>42</v>
      </c>
      <c r="J13" s="14" t="s">
        <v>42</v>
      </c>
      <c r="K13" s="14" t="s">
        <v>42</v>
      </c>
      <c r="L13" s="17">
        <f>SUM(L4:L12)</f>
        <v>122559.45999999999</v>
      </c>
      <c r="M13" s="17">
        <f t="shared" ref="M13:Q13" si="4">SUM(M4:M12)</f>
        <v>80473.47</v>
      </c>
      <c r="N13" s="17">
        <f t="shared" si="4"/>
        <v>23103.940000000002</v>
      </c>
      <c r="O13" s="17">
        <f t="shared" si="4"/>
        <v>16387.93</v>
      </c>
      <c r="P13" s="17">
        <f t="shared" si="4"/>
        <v>145663.4</v>
      </c>
      <c r="Q13" s="17">
        <f t="shared" si="4"/>
        <v>96861.4</v>
      </c>
      <c r="R13" s="22">
        <f t="shared" ref="R13" si="5">SUM(R4:R12)</f>
        <v>67897.81</v>
      </c>
    </row>
    <row r="15" spans="1:18" s="19" customFormat="1" x14ac:dyDescent="0.3">
      <c r="A15" s="19" t="s">
        <v>43</v>
      </c>
      <c r="F15" s="19" t="s">
        <v>44</v>
      </c>
    </row>
    <row r="17" spans="1:1" s="20" customFormat="1" x14ac:dyDescent="0.3">
      <c r="A17" s="20" t="s">
        <v>45</v>
      </c>
    </row>
    <row r="18" spans="1:1" s="20" customFormat="1" x14ac:dyDescent="0.3">
      <c r="A18" s="20" t="s">
        <v>46</v>
      </c>
    </row>
  </sheetData>
  <pageMargins left="0.17" right="0.24" top="0.56000000000000005" bottom="0.74803149606299213" header="0.31496062992125984" footer="0.31496062992125984"/>
  <pageSetup paperSize="9" scale="63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2017-02-14T05:36:45Z</dcterms:modified>
</cp:coreProperties>
</file>